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30" tabRatio="500" activeTab="0"/>
  </bookViews>
  <sheets>
    <sheet name="420-пп (Отчёт)" sheetId="1" r:id="rId1"/>
  </sheets>
  <definedNames>
    <definedName name="Excel_BuiltIn__FilterDatabase" localSheetId="0">'420-пп (Отчёт)'!#REF!</definedName>
    <definedName name="Excel_BuiltIn_Print_Area" localSheetId="0">'420-пп (Отчёт)'!$A$1:$L$40</definedName>
    <definedName name="Par179" localSheetId="0">'420-пп (Отчёт)'!#REF!</definedName>
    <definedName name="Par180" localSheetId="0">'420-пп (Отчёт)'!#REF!</definedName>
    <definedName name="Par203" localSheetId="0">'420-пп (Отчёт)'!#REF!</definedName>
    <definedName name="Par204" localSheetId="0">'420-пп (Отчёт)'!#REF!</definedName>
    <definedName name="Par208" localSheetId="0">'420-пп (Отчёт)'!#REF!</definedName>
    <definedName name="Par217" localSheetId="0">'420-пп (Отчёт)'!#REF!</definedName>
    <definedName name="Par235" localSheetId="0">'420-пп (Отчёт)'!#REF!</definedName>
    <definedName name="Par253" localSheetId="0">'420-пп (Отчёт)'!#REF!</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(Отчёт)'!$A$1:$L$40</definedName>
  </definedNames>
  <calcPr fullCalcOnLoad="1"/>
</workbook>
</file>

<file path=xl/sharedStrings.xml><?xml version="1.0" encoding="utf-8"?>
<sst xmlns="http://schemas.openxmlformats.org/spreadsheetml/2006/main" count="91" uniqueCount="60">
  <si>
    <t>СОГЛАСОВАНО</t>
  </si>
  <si>
    <t>УТВЕРЖДАЮ</t>
  </si>
  <si>
    <t>Отчет о выполнении государственного задания</t>
  </si>
  <si>
    <t>Государственное бюджетное учреждение</t>
  </si>
  <si>
    <t>"Реабилитационный центр для детей и подростков с ограниченными возможностями "Радуга надежд" города Кимры</t>
  </si>
  <si>
    <t>(наименование государственного учреждения Тверской области)</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</si>
  <si>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</si>
  <si>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</si>
  <si>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</si>
  <si>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</si>
  <si>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</si>
  <si>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</si>
  <si>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Индекс освоения финансовых средств</t>
  </si>
  <si>
    <t>Характеристика причин отклонения индекса освоения финансовых средств от 1</t>
  </si>
  <si>
    <t>гр. 6 = гр. 5 / (гр. 2 + гр. 3 + гр. 4)</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</si>
  <si>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</si>
  <si>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</si>
  <si>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</si>
  <si>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</si>
  <si>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</si>
  <si>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</si>
  <si>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</si>
  <si>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</si>
  <si>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</si>
  <si>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</si>
  <si>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Вес показателя в общем объеме государственных услуг (работ) в рамках государственного задания</t>
  </si>
  <si>
    <t xml:space="preserve">Итоговое выполнение государственного задания с учетом веса показателя объема государственных услуг, выполнения работ
</t>
  </si>
  <si>
    <t>Характеристика причин отклонения показателя качества государственной услуги (работы) от нормативного 
значения</t>
  </si>
  <si>
    <t>Предоставление социального обслуживания в полустационарной форме (социально-бытовые услуги, предоставляемые в полустационарной форме)</t>
  </si>
  <si>
    <t>Численность граждан, получивших социальные услуги</t>
  </si>
  <si>
    <t>Человек</t>
  </si>
  <si>
    <t>Предоставление социального обслуживания в полустационарной форме (социально-медицинские, предоставляемые в полустационарной форме)</t>
  </si>
  <si>
    <t>Предоставление социального обслуживания в полустационарной форме (социально-психологические услуги, предоставляемые в полустационарной форме)</t>
  </si>
  <si>
    <t>Предоставление социального обслуживания в полустационарной форме (социально-педагогические услуги, предоставляемые в полустационарной форме)</t>
  </si>
  <si>
    <t>Предоставление социального обслуживания в полустационарной форме (социально-трудовые услуги, предоставляемые в полустационарной форме)</t>
  </si>
  <si>
    <t>Предоставление социального обслуживания в полустационарной форме (социально-правовые услуги, предоставляемые в полустационарной форме)</t>
  </si>
  <si>
    <t>Предоставление социального обслуживания в полустационарной форме ( услуги в целях повышения коммуникативного потенциала получателей, предоставляемые в полустационарной форме)</t>
  </si>
  <si>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</si>
  <si>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Численность семей, получивших социальные услуги</t>
  </si>
  <si>
    <t>Семья</t>
  </si>
  <si>
    <t>Директор государственного бюджетного учреждения "Реабилитационный центр для детей и подростков с ограниченными возможностями "Радуга надежд" города Кимры</t>
  </si>
  <si>
    <r>
      <t>(</t>
    </r>
    <r>
      <rPr>
        <u val="single"/>
        <sz val="11"/>
        <color indexed="8"/>
        <rFont val="Times New Roman"/>
        <family val="1"/>
      </rPr>
      <t>6 месяцев</t>
    </r>
    <r>
      <rPr>
        <sz val="11"/>
        <color indexed="8"/>
        <rFont val="Times New Roman"/>
        <family val="1"/>
      </rPr>
      <t>, 9 месяцев, год)</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</si>
  <si>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</si>
  <si>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870000О.99.0.АЭ25АА13000</t>
  </si>
  <si>
    <t>870000О.99.0.АЭ25АА22000</t>
  </si>
  <si>
    <t>870000О.99.0.АЭ25АА23000</t>
  </si>
  <si>
    <t>870000О.99.0.АЭ25АА31000</t>
  </si>
  <si>
    <t>870000О.99.0.АЭ25АА32000</t>
  </si>
  <si>
    <t>870000О.99.0.АЭ25АА40000</t>
  </si>
  <si>
    <t>870000О.99.0.АЭ25АА41000</t>
  </si>
  <si>
    <t>870000О.99.0.АЭ25АА49000</t>
  </si>
  <si>
    <t>870000О.99.0.АЭ25АА50000</t>
  </si>
  <si>
    <t>870000О.99.0.АЭ25АА58000</t>
  </si>
  <si>
    <t>870000О.99.0.АЭ25АА59000</t>
  </si>
  <si>
    <t>870000О.99.0.АЭ25АА67000</t>
  </si>
  <si>
    <t>870000О.99.0.АЭ25АА68000</t>
  </si>
  <si>
    <t xml:space="preserve">22889000Р69100310002001    </t>
  </si>
  <si>
    <r>
      <t>Первый засместитель Министра социальной защиты населения Тверской области
_______________Т.В. Боброва
"21 "</t>
    </r>
    <r>
      <rPr>
        <u val="single"/>
        <sz val="12"/>
        <color indexed="8"/>
        <rFont val="Times New Roman"/>
        <family val="1"/>
      </rPr>
      <t xml:space="preserve">  июля </t>
    </r>
    <r>
      <rPr>
        <sz val="12"/>
        <color indexed="8"/>
        <rFont val="Times New Roman"/>
        <family val="1"/>
      </rPr>
      <t xml:space="preserve">  2023  г.</t>
    </r>
  </si>
  <si>
    <t>______________Т.В. Морозова
 "14" июля  2023 г.</t>
  </si>
  <si>
    <r>
      <t xml:space="preserve">за отчетный период с </t>
    </r>
    <r>
      <rPr>
        <b/>
        <u val="single"/>
        <sz val="11"/>
        <color indexed="56"/>
        <rFont val="Times New Roman"/>
        <family val="1"/>
      </rPr>
      <t>01.01.2023</t>
    </r>
    <r>
      <rPr>
        <b/>
        <sz val="11"/>
        <color indexed="10"/>
        <rFont val="Times New Roman"/>
        <family val="1"/>
      </rPr>
      <t xml:space="preserve"> </t>
    </r>
    <r>
      <rPr>
        <sz val="11"/>
        <color indexed="8"/>
        <rFont val="Times New Roman"/>
        <family val="1"/>
      </rPr>
      <t xml:space="preserve">по </t>
    </r>
    <r>
      <rPr>
        <b/>
        <u val="single"/>
        <sz val="11"/>
        <color indexed="56"/>
        <rFont val="Times New Roman"/>
        <family val="1"/>
      </rPr>
      <t>30.06.2023</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</si>
</sst>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 #,##0.00&quot;р.&quot;_-;\-* #,##0.00&quot;р.&quot;_-;_-* \-??&quot;р.&quot;_-;_-@_-"/>
    <numFmt numFmtId="175" formatCode="0.000"/>
  </numFmts>
  <fonts count="47">
    <font>
      <sz val="11"/>
      <color indexed="8"/>
      <name val="Calibri"/>
      <family val="2"/>
    </font>
    <font>
      <sz val="10"/>
      <name val="Arial"/>
      <family val="0"/>
    </font>
    <font>
      <sz val="10"/>
      <color indexed="8"/>
      <name val="Arial"/>
      <family val="2"/>
    </font>
    <font>
      <b/>
      <sz val="11"/>
      <color indexed="8"/>
      <name val="Times New Roman"/>
      <family val="1"/>
    </font>
    <font>
      <sz val="11"/>
      <color indexed="8"/>
      <name val="Times New Roman"/>
      <family val="1"/>
    </font>
    <font>
      <u val="single"/>
      <sz val="11"/>
      <color indexed="8"/>
      <name val="Times New Roman"/>
      <family val="1"/>
    </font>
    <font>
      <sz val="11"/>
      <name val="Times New Roman"/>
      <family val="1"/>
    </font>
    <font>
      <sz val="11"/>
      <color indexed="18"/>
      <name val="Times New Roman"/>
      <family val="1"/>
    </font>
    <font>
      <b/>
      <u val="single"/>
      <sz val="11"/>
      <color indexed="56"/>
      <name val="Times New Roman"/>
      <family val="1"/>
    </font>
    <font>
      <b/>
      <sz val="11"/>
      <color indexed="10"/>
      <name val="Times New Roman"/>
      <family val="1"/>
    </font>
    <font>
      <b/>
      <sz val="11"/>
      <name val="Times New Roman"/>
      <family val="1"/>
    </font>
    <font>
      <sz val="12"/>
      <name val="Times New Roman"/>
      <family val="1"/>
    </font>
    <font>
      <sz val="12"/>
      <color indexed="8"/>
      <name val="Times New Roman"/>
      <family val="1"/>
    </font>
    <font>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 fontId="2" fillId="0" borderId="1">
      <alignment horizontal="right" vertical="top" shrinkToFit="1"/>
      <protection/>
    </xf>
    <xf numFmtId="4" fontId="2" fillId="20" borderId="1">
      <alignment horizontal="right" vertical="top" shrinkToFi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2" applyNumberFormat="0" applyAlignment="0" applyProtection="0"/>
    <xf numFmtId="0" fontId="33" fillId="28" borderId="3" applyNumberFormat="0" applyAlignment="0" applyProtection="0"/>
    <xf numFmtId="0" fontId="34" fillId="28" borderId="2"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29" borderId="8"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0" fillId="32" borderId="9" applyNumberFormat="0" applyFont="0" applyAlignment="0" applyProtection="0"/>
    <xf numFmtId="9" fontId="0" fillId="0" borderId="0" applyFill="0" applyBorder="0" applyAlignment="0" applyProtection="0"/>
    <xf numFmtId="0" fontId="44" fillId="0" borderId="10"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3" borderId="0" applyNumberFormat="0" applyBorder="0" applyAlignment="0" applyProtection="0"/>
  </cellStyleXfs>
  <cellXfs count="41">
    <xf numFmtId="0" fontId="0" fillId="0" borderId="0" xfId="0" applyAlignment="1">
      <alignment/>
    </xf>
    <xf numFmtId="49" fontId="11" fillId="0" borderId="11" xfId="0" applyNumberFormat="1" applyFont="1" applyFill="1" applyBorder="1" applyAlignment="1" applyProtection="1" quotePrefix="1">
      <alignment horizontal="left" vertical="center" wrapText="1"/>
      <protection locked="0"/>
    </xf>
    <xf numFmtId="49" fontId="11" fillId="0" borderId="11" xfId="0" applyNumberFormat="1" applyFont="1" applyFill="1" applyBorder="1" applyAlignment="1" quotePrefix="1">
      <alignment horizontal="left" vertical="center" wrapText="1"/>
    </xf>
    <xf numFmtId="0" fontId="11" fillId="0" borderId="12" xfId="0" applyNumberFormat="1" applyFont="1" applyFill="1" applyBorder="1" applyAlignment="1" quotePrefix="1">
      <alignment vertical="top" wrapText="1"/>
    </xf>
    <xf numFmtId="0" fontId="11" fillId="0" borderId="11" xfId="0" applyNumberFormat="1" applyFont="1" applyFill="1" applyBorder="1" applyAlignment="1" quotePrefix="1">
      <alignment horizontal="left" vertical="center" wrapText="1"/>
    </xf>
    <xf numFmtId="49" fontId="11" fillId="0" borderId="11" xfId="0" applyNumberFormat="1" applyFont="1" applyFill="1" applyBorder="1" applyAlignment="1" applyProtection="1">
      <alignment horizontal="left" vertical="center" wrapText="1"/>
      <protection locked="0"/>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horizontal="center" wrapText="1"/>
    </xf>
    <xf numFmtId="0" fontId="4" fillId="0" borderId="0" xfId="0" applyFont="1" applyFill="1" applyAlignment="1">
      <alignment horizontal="left" wrapText="1"/>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4" fontId="4" fillId="0" borderId="1" xfId="33" applyNumberFormat="1" applyFont="1" applyFill="1" applyBorder="1" applyAlignment="1" applyProtection="1">
      <alignment horizontal="center" vertical="center" wrapText="1" shrinkToFit="1"/>
      <protection/>
    </xf>
    <xf numFmtId="4" fontId="4" fillId="0" borderId="1" xfId="0" applyNumberFormat="1" applyFont="1" applyFill="1" applyBorder="1" applyAlignment="1">
      <alignment horizontal="center" vertical="center" wrapText="1"/>
    </xf>
    <xf numFmtId="4" fontId="4" fillId="0" borderId="1" xfId="34" applyNumberFormat="1" applyFont="1" applyFill="1" applyBorder="1" applyAlignment="1" applyProtection="1">
      <alignment horizontal="center" vertical="center" wrapText="1" shrinkToFit="1"/>
      <protection/>
    </xf>
    <xf numFmtId="9" fontId="4" fillId="0" borderId="0" xfId="57" applyFont="1" applyFill="1" applyBorder="1" applyAlignment="1" applyProtection="1">
      <alignment/>
      <protection/>
    </xf>
    <xf numFmtId="0" fontId="4" fillId="0" borderId="0" xfId="0" applyFont="1" applyFill="1" applyBorder="1" applyAlignment="1">
      <alignment/>
    </xf>
    <xf numFmtId="4" fontId="4" fillId="0" borderId="0" xfId="33" applyFont="1" applyFill="1" applyBorder="1" applyProtection="1">
      <alignment horizontal="right" vertical="top" shrinkToFit="1"/>
      <protection/>
    </xf>
    <xf numFmtId="4" fontId="4" fillId="0" borderId="0" xfId="34" applyFont="1" applyFill="1" applyBorder="1" applyProtection="1">
      <alignment horizontal="right" vertical="top" shrinkToFit="1"/>
      <protection/>
    </xf>
    <xf numFmtId="4" fontId="4" fillId="0" borderId="0" xfId="0" applyNumberFormat="1" applyFont="1" applyFill="1" applyBorder="1" applyAlignment="1">
      <alignment vertical="top" wrapText="1"/>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vertical="center" wrapText="1"/>
    </xf>
    <xf numFmtId="0" fontId="4"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4" fillId="0" borderId="1" xfId="0" applyNumberFormat="1" applyFont="1" applyFill="1" applyBorder="1" applyAlignment="1">
      <alignment horizontal="center" vertical="center" wrapText="1"/>
    </xf>
    <xf numFmtId="174" fontId="4"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4" fontId="4" fillId="0" borderId="0" xfId="0" applyNumberFormat="1" applyFont="1" applyFill="1" applyAlignment="1">
      <alignment/>
    </xf>
    <xf numFmtId="0" fontId="3" fillId="0" borderId="0" xfId="0" applyFont="1" applyFill="1" applyBorder="1" applyAlignment="1">
      <alignment horizontal="center" wrapText="1"/>
    </xf>
    <xf numFmtId="0" fontId="12" fillId="0" borderId="0" xfId="0" applyFont="1" applyAlignment="1">
      <alignment horizontal="center"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22</xdr:row>
      <xdr:rowOff>1390650</xdr:rowOff>
    </xdr:from>
    <xdr:to>
      <xdr:col>9</xdr:col>
      <xdr:colOff>1628775</xdr:colOff>
      <xdr:row>23</xdr:row>
      <xdr:rowOff>123825</xdr:rowOff>
    </xdr:to>
    <xdr:sp>
      <xdr:nvSpPr>
        <xdr:cNvPr id="1" name="AutoShape 182"/>
        <xdr:cNvSpPr>
          <a:spLocks/>
        </xdr:cNvSpPr>
      </xdr:nvSpPr>
      <xdr:spPr>
        <a:xfrm>
          <a:off x="21640800" y="9677400"/>
          <a:ext cx="13906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200025</xdr:colOff>
      <xdr:row>22</xdr:row>
      <xdr:rowOff>1362075</xdr:rowOff>
    </xdr:from>
    <xdr:to>
      <xdr:col>9</xdr:col>
      <xdr:colOff>1571625</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9648825"/>
          <a:ext cx="1371600"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0"/>
  <sheetViews>
    <sheetView tabSelected="1" view="pageBreakPreview" zoomScale="62" zoomScaleSheetLayoutView="62" zoomScalePageLayoutView="0" workbookViewId="0" topLeftCell="A19">
      <selection activeCell="G39" sqref="G39"/>
    </sheetView>
  </sheetViews>
  <sheetFormatPr defaultColWidth="9.140625" defaultRowHeight="15"/>
  <cols>
    <col min="1" max="1" width="7.8515625" style="7" customWidth="1"/>
    <col min="2" max="2" width="39.421875" style="7" customWidth="1"/>
    <col min="3" max="3" width="59.421875" style="7" customWidth="1"/>
    <col min="4" max="4" width="51.8515625" style="7" customWidth="1"/>
    <col min="5" max="5" width="40.57421875" style="7" customWidth="1"/>
    <col min="6" max="6" width="30.8515625" style="7" customWidth="1"/>
    <col min="7" max="7" width="37.00390625" style="7" customWidth="1"/>
    <col min="8" max="8" width="25.421875" style="7" customWidth="1"/>
    <col min="9" max="9" width="28.57421875" style="7" customWidth="1"/>
    <col min="10" max="10" width="27.00390625" style="7" customWidth="1"/>
    <col min="11" max="11" width="27.421875" style="7" customWidth="1"/>
    <col min="12" max="12" width="26.421875" style="7" customWidth="1"/>
    <col min="13" max="16384" width="9.140625" style="7" customWidth="1"/>
  </cols>
  <sheetData>
    <row r="1" spans="1:7" ht="27.75" customHeight="1">
      <c r="A1" s="32" t="s">
        <v>0</v>
      </c>
      <c r="B1" s="32"/>
      <c r="C1" s="6"/>
      <c r="G1" s="8" t="s">
        <v>1</v>
      </c>
    </row>
    <row r="2" spans="1:7" ht="45" customHeight="1">
      <c r="A2" s="33" t="s">
        <v>57</v>
      </c>
      <c r="B2" s="33"/>
      <c r="C2" s="9"/>
      <c r="G2" s="34" t="s">
        <v>40</v>
      </c>
    </row>
    <row r="3" spans="1:7" ht="52.5" customHeight="1">
      <c r="A3" s="33"/>
      <c r="B3" s="33"/>
      <c r="C3" s="9"/>
      <c r="G3" s="34"/>
    </row>
    <row r="4" spans="1:7" ht="45">
      <c r="A4" s="33"/>
      <c r="B4" s="33"/>
      <c r="C4" s="9"/>
      <c r="G4" s="9" t="s">
        <v>58</v>
      </c>
    </row>
    <row r="5" spans="1:7" ht="15">
      <c r="A5" s="35" t="s">
        <v>2</v>
      </c>
      <c r="B5" s="35"/>
      <c r="C5" s="35"/>
      <c r="D5" s="35"/>
      <c r="E5" s="35"/>
      <c r="F5" s="35"/>
      <c r="G5" s="35"/>
    </row>
    <row r="6" spans="1:7" ht="15">
      <c r="A6" s="36" t="s">
        <v>3</v>
      </c>
      <c r="B6" s="36"/>
      <c r="C6" s="36"/>
      <c r="D6" s="36"/>
      <c r="E6" s="36"/>
      <c r="F6" s="36"/>
      <c r="G6" s="36"/>
    </row>
    <row r="7" spans="1:7" ht="15">
      <c r="A7" s="37" t="s">
        <v>4</v>
      </c>
      <c r="B7" s="37"/>
      <c r="C7" s="37"/>
      <c r="D7" s="37"/>
      <c r="E7" s="37"/>
      <c r="F7" s="37"/>
      <c r="G7" s="37"/>
    </row>
    <row r="8" spans="1:7" ht="15">
      <c r="A8" s="36" t="s">
        <v>5</v>
      </c>
      <c r="B8" s="36"/>
      <c r="C8" s="36"/>
      <c r="D8" s="36"/>
      <c r="E8" s="36"/>
      <c r="F8" s="36"/>
      <c r="G8" s="36"/>
    </row>
    <row r="9" spans="1:7" ht="15">
      <c r="A9" s="36"/>
      <c r="B9" s="36"/>
      <c r="C9" s="36"/>
      <c r="D9" s="36"/>
      <c r="E9" s="36"/>
      <c r="F9" s="36"/>
      <c r="G9" s="36"/>
    </row>
    <row r="10" spans="1:7" ht="15">
      <c r="A10" s="38" t="s">
        <v>59</v>
      </c>
      <c r="B10" s="38"/>
      <c r="C10" s="38"/>
      <c r="D10" s="38"/>
      <c r="E10" s="38"/>
      <c r="F10" s="38"/>
      <c r="G10" s="38"/>
    </row>
    <row r="11" spans="1:7" ht="15">
      <c r="A11" s="38" t="s">
        <v>41</v>
      </c>
      <c r="B11" s="38"/>
      <c r="C11" s="38"/>
      <c r="D11" s="38"/>
      <c r="E11" s="38"/>
      <c r="F11" s="38"/>
      <c r="G11" s="38"/>
    </row>
    <row r="12" spans="1:7" ht="11.25" customHeight="1">
      <c r="A12" s="36"/>
      <c r="B12" s="36"/>
      <c r="C12" s="36"/>
      <c r="D12" s="36"/>
      <c r="E12" s="36"/>
      <c r="F12" s="36"/>
      <c r="G12" s="36"/>
    </row>
    <row r="13" spans="1:7" ht="15">
      <c r="A13" s="36" t="s">
        <v>6</v>
      </c>
      <c r="B13" s="36"/>
      <c r="C13" s="36"/>
      <c r="D13" s="36"/>
      <c r="E13" s="36"/>
      <c r="F13" s="36"/>
      <c r="G13" s="36"/>
    </row>
    <row r="14" spans="1:7" ht="15">
      <c r="A14" s="36" t="s">
        <v>7</v>
      </c>
      <c r="B14" s="36"/>
      <c r="C14" s="36"/>
      <c r="D14" s="36"/>
      <c r="E14" s="36"/>
      <c r="F14" s="36"/>
      <c r="G14" s="36"/>
    </row>
    <row r="15" ht="18.75" customHeight="1"/>
    <row r="16" spans="1:7" ht="198" customHeight="1">
      <c r="A16" s="10" t="s">
        <v>8</v>
      </c>
      <c r="B16" s="10" t="s">
        <v>9</v>
      </c>
      <c r="C16" s="10" t="s">
        <v>42</v>
      </c>
      <c r="D16" s="10" t="s">
        <v>10</v>
      </c>
      <c r="E16" s="10" t="s">
        <v>11</v>
      </c>
      <c r="F16" s="10" t="s">
        <v>12</v>
      </c>
      <c r="G16" s="10" t="s">
        <v>13</v>
      </c>
    </row>
    <row r="17" spans="1:7" ht="30">
      <c r="A17" s="10">
        <v>1</v>
      </c>
      <c r="B17" s="10">
        <v>2</v>
      </c>
      <c r="C17" s="10">
        <v>3</v>
      </c>
      <c r="D17" s="10">
        <v>4</v>
      </c>
      <c r="E17" s="10">
        <v>5</v>
      </c>
      <c r="F17" s="10" t="s">
        <v>14</v>
      </c>
      <c r="G17" s="10">
        <v>7</v>
      </c>
    </row>
    <row r="18" spans="1:8" ht="15">
      <c r="A18" s="11">
        <v>1</v>
      </c>
      <c r="B18" s="12">
        <v>3242000</v>
      </c>
      <c r="C18" s="13">
        <v>0</v>
      </c>
      <c r="D18" s="13">
        <v>0</v>
      </c>
      <c r="E18" s="14">
        <v>2552074.89</v>
      </c>
      <c r="F18" s="13">
        <f>E18/(B18+C18+D18)</f>
        <v>0.787191514497224</v>
      </c>
      <c r="G18" s="13"/>
      <c r="H18" s="15"/>
    </row>
    <row r="19" spans="1:7" ht="29.25" customHeight="1">
      <c r="A19" s="16"/>
      <c r="B19" s="17"/>
      <c r="C19" s="16"/>
      <c r="D19" s="17"/>
      <c r="E19" s="18"/>
      <c r="F19" s="16"/>
      <c r="G19" s="16"/>
    </row>
    <row r="20" spans="1:7" ht="15">
      <c r="A20" s="36" t="s">
        <v>15</v>
      </c>
      <c r="B20" s="36"/>
      <c r="C20" s="36"/>
      <c r="D20" s="36"/>
      <c r="E20" s="36"/>
      <c r="F20" s="36"/>
      <c r="G20" s="36"/>
    </row>
    <row r="21" spans="1:7" ht="15">
      <c r="A21" s="36" t="s">
        <v>16</v>
      </c>
      <c r="B21" s="36"/>
      <c r="C21" s="36"/>
      <c r="D21" s="36"/>
      <c r="E21" s="36"/>
      <c r="F21" s="36"/>
      <c r="G21" s="36"/>
    </row>
    <row r="22" ht="15" customHeight="1">
      <c r="I22" s="19"/>
    </row>
    <row r="23" spans="1:12" ht="114.75" customHeight="1">
      <c r="A23" s="39" t="s">
        <v>8</v>
      </c>
      <c r="B23" s="39" t="s">
        <v>17</v>
      </c>
      <c r="C23" s="39" t="s">
        <v>18</v>
      </c>
      <c r="D23" s="39" t="s">
        <v>19</v>
      </c>
      <c r="E23" s="39" t="s">
        <v>20</v>
      </c>
      <c r="F23" s="39" t="s">
        <v>21</v>
      </c>
      <c r="G23" s="39" t="s">
        <v>22</v>
      </c>
      <c r="H23" s="39" t="s">
        <v>23</v>
      </c>
      <c r="I23" s="39" t="s">
        <v>24</v>
      </c>
      <c r="J23" s="39" t="s">
        <v>25</v>
      </c>
      <c r="K23" s="39" t="s">
        <v>26</v>
      </c>
      <c r="L23" s="39" t="s">
        <v>27</v>
      </c>
    </row>
    <row r="24" spans="1:12" ht="30.75" customHeight="1">
      <c r="A24" s="39"/>
      <c r="B24" s="39"/>
      <c r="C24" s="39"/>
      <c r="D24" s="39"/>
      <c r="E24" s="39"/>
      <c r="F24" s="39"/>
      <c r="G24" s="39"/>
      <c r="H24" s="39"/>
      <c r="I24" s="39"/>
      <c r="J24" s="39"/>
      <c r="K24" s="39"/>
      <c r="L24" s="39"/>
    </row>
    <row r="25" spans="1:12" ht="15">
      <c r="A25" s="10">
        <v>1</v>
      </c>
      <c r="B25" s="10">
        <v>2</v>
      </c>
      <c r="C25" s="10">
        <v>3</v>
      </c>
      <c r="D25" s="10">
        <v>4</v>
      </c>
      <c r="E25" s="10">
        <v>5</v>
      </c>
      <c r="F25" s="10">
        <v>6</v>
      </c>
      <c r="G25" s="10">
        <v>7</v>
      </c>
      <c r="H25" s="10">
        <v>8</v>
      </c>
      <c r="I25" s="10">
        <v>9</v>
      </c>
      <c r="J25" s="10">
        <v>10</v>
      </c>
      <c r="K25" s="10">
        <v>11</v>
      </c>
      <c r="L25" s="10">
        <v>12</v>
      </c>
    </row>
    <row r="26" spans="1:12" ht="63" customHeight="1">
      <c r="A26" s="10">
        <v>1</v>
      </c>
      <c r="B26" s="1" t="s">
        <v>43</v>
      </c>
      <c r="C26" s="20" t="s">
        <v>28</v>
      </c>
      <c r="D26" s="20" t="s">
        <v>29</v>
      </c>
      <c r="E26" s="13" t="s">
        <v>30</v>
      </c>
      <c r="F26" s="20">
        <v>25</v>
      </c>
      <c r="G26" s="20">
        <v>18</v>
      </c>
      <c r="H26" s="21">
        <f aca="true" t="shared" si="0" ref="H26:H39">G26/F26</f>
        <v>0.72</v>
      </c>
      <c r="I26" s="13">
        <v>1004360.5</v>
      </c>
      <c r="J26" s="13">
        <f>I26/SUM($I$26:$I$39)</f>
        <v>0.18966465614979733</v>
      </c>
      <c r="K26" s="40">
        <f>SUM(H26*J26,H27*J27,H28*J28,H29*J29,H30*J30,H31*J31,H32*J32,H33*J33,H34*J34,H35*J35,H36*J36,H37*J37,H38*J38,H39*J39)</f>
        <v>0.6703853561796457</v>
      </c>
      <c r="L26" s="22"/>
    </row>
    <row r="27" spans="1:13" ht="61.5" customHeight="1">
      <c r="A27" s="10">
        <v>2</v>
      </c>
      <c r="B27" s="2" t="s">
        <v>44</v>
      </c>
      <c r="C27" s="20" t="s">
        <v>31</v>
      </c>
      <c r="D27" s="20" t="s">
        <v>29</v>
      </c>
      <c r="E27" s="13" t="s">
        <v>30</v>
      </c>
      <c r="F27" s="20">
        <v>89</v>
      </c>
      <c r="G27" s="20">
        <v>60</v>
      </c>
      <c r="H27" s="21">
        <f t="shared" si="0"/>
        <v>0.6741573033707865</v>
      </c>
      <c r="I27" s="13">
        <v>1276250.21</v>
      </c>
      <c r="J27" s="13">
        <f aca="true" t="shared" si="1" ref="J27:J38">I27/SUM($I$26:$I$39)</f>
        <v>0.2410086390700915</v>
      </c>
      <c r="K27" s="40"/>
      <c r="L27" s="22"/>
      <c r="M27" s="7">
        <f>G27+G28</f>
        <v>67</v>
      </c>
    </row>
    <row r="28" spans="1:12" ht="45">
      <c r="A28" s="10">
        <v>3</v>
      </c>
      <c r="B28" s="2" t="s">
        <v>45</v>
      </c>
      <c r="C28" s="20" t="s">
        <v>31</v>
      </c>
      <c r="D28" s="20" t="s">
        <v>29</v>
      </c>
      <c r="E28" s="13" t="s">
        <v>30</v>
      </c>
      <c r="F28" s="20">
        <v>11</v>
      </c>
      <c r="G28" s="20">
        <v>7</v>
      </c>
      <c r="H28" s="21">
        <f t="shared" si="0"/>
        <v>0.6363636363636364</v>
      </c>
      <c r="I28" s="13">
        <v>157738.79</v>
      </c>
      <c r="J28" s="13">
        <f t="shared" si="1"/>
        <v>0.029787584604168617</v>
      </c>
      <c r="K28" s="40"/>
      <c r="L28" s="22"/>
    </row>
    <row r="29" spans="1:13" ht="45">
      <c r="A29" s="10">
        <v>4</v>
      </c>
      <c r="B29" s="2" t="s">
        <v>46</v>
      </c>
      <c r="C29" s="20" t="s">
        <v>32</v>
      </c>
      <c r="D29" s="20" t="s">
        <v>29</v>
      </c>
      <c r="E29" s="13" t="s">
        <v>30</v>
      </c>
      <c r="F29" s="20">
        <v>89</v>
      </c>
      <c r="G29" s="20">
        <v>59</v>
      </c>
      <c r="H29" s="21">
        <f t="shared" si="0"/>
        <v>0.6629213483146067</v>
      </c>
      <c r="I29" s="13">
        <v>533965.29</v>
      </c>
      <c r="J29" s="13">
        <f t="shared" si="1"/>
        <v>0.10083465361668129</v>
      </c>
      <c r="K29" s="40"/>
      <c r="L29" s="22"/>
      <c r="M29" s="7">
        <f>G29+G30</f>
        <v>68</v>
      </c>
    </row>
    <row r="30" spans="1:12" ht="45">
      <c r="A30" s="10">
        <v>5</v>
      </c>
      <c r="B30" s="2" t="s">
        <v>47</v>
      </c>
      <c r="C30" s="20" t="s">
        <v>32</v>
      </c>
      <c r="D30" s="20" t="s">
        <v>29</v>
      </c>
      <c r="E30" s="13" t="s">
        <v>30</v>
      </c>
      <c r="F30" s="20">
        <v>11</v>
      </c>
      <c r="G30" s="20">
        <v>9</v>
      </c>
      <c r="H30" s="21">
        <f t="shared" si="0"/>
        <v>0.8181818181818182</v>
      </c>
      <c r="I30" s="13">
        <v>65995.71</v>
      </c>
      <c r="J30" s="13">
        <f t="shared" si="1"/>
        <v>0.01246270999756735</v>
      </c>
      <c r="K30" s="40"/>
      <c r="L30" s="22"/>
    </row>
    <row r="31" spans="1:13" ht="45">
      <c r="A31" s="10">
        <v>6</v>
      </c>
      <c r="B31" s="3" t="s">
        <v>48</v>
      </c>
      <c r="C31" s="20" t="s">
        <v>33</v>
      </c>
      <c r="D31" s="20" t="s">
        <v>29</v>
      </c>
      <c r="E31" s="13" t="s">
        <v>30</v>
      </c>
      <c r="F31" s="20">
        <v>90</v>
      </c>
      <c r="G31" s="20">
        <v>59</v>
      </c>
      <c r="H31" s="21">
        <f t="shared" si="0"/>
        <v>0.6555555555555556</v>
      </c>
      <c r="I31" s="13">
        <v>888075.9</v>
      </c>
      <c r="J31" s="13">
        <f t="shared" si="1"/>
        <v>0.16770533111210748</v>
      </c>
      <c r="K31" s="40"/>
      <c r="L31" s="22"/>
      <c r="M31" s="7">
        <f>G31+G32</f>
        <v>76</v>
      </c>
    </row>
    <row r="32" spans="1:12" ht="45">
      <c r="A32" s="10">
        <v>7</v>
      </c>
      <c r="B32" s="4" t="s">
        <v>49</v>
      </c>
      <c r="C32" s="20" t="s">
        <v>33</v>
      </c>
      <c r="D32" s="20" t="s">
        <v>29</v>
      </c>
      <c r="E32" s="13" t="s">
        <v>30</v>
      </c>
      <c r="F32" s="20">
        <v>30</v>
      </c>
      <c r="G32" s="20">
        <v>17</v>
      </c>
      <c r="H32" s="21">
        <f t="shared" si="0"/>
        <v>0.5666666666666667</v>
      </c>
      <c r="I32" s="13">
        <v>296025.3</v>
      </c>
      <c r="J32" s="13">
        <f t="shared" si="1"/>
        <v>0.05590177703736915</v>
      </c>
      <c r="K32" s="40"/>
      <c r="L32" s="22"/>
    </row>
    <row r="33" spans="1:13" ht="45">
      <c r="A33" s="10">
        <v>8</v>
      </c>
      <c r="B33" s="4" t="s">
        <v>50</v>
      </c>
      <c r="C33" s="20" t="s">
        <v>34</v>
      </c>
      <c r="D33" s="20" t="s">
        <v>29</v>
      </c>
      <c r="E33" s="13" t="s">
        <v>30</v>
      </c>
      <c r="F33" s="20">
        <v>38</v>
      </c>
      <c r="G33" s="20">
        <v>25</v>
      </c>
      <c r="H33" s="21">
        <f t="shared" si="0"/>
        <v>0.6578947368421053</v>
      </c>
      <c r="I33" s="13">
        <v>256041.34</v>
      </c>
      <c r="J33" s="13">
        <f t="shared" si="1"/>
        <v>0.04835115748900255</v>
      </c>
      <c r="K33" s="40"/>
      <c r="L33" s="22"/>
      <c r="M33" s="7">
        <f>G33+G34</f>
        <v>34</v>
      </c>
    </row>
    <row r="34" spans="1:12" ht="45">
      <c r="A34" s="10">
        <v>9</v>
      </c>
      <c r="B34" s="4" t="s">
        <v>51</v>
      </c>
      <c r="C34" s="20" t="s">
        <v>34</v>
      </c>
      <c r="D34" s="20" t="s">
        <v>29</v>
      </c>
      <c r="E34" s="13" t="s">
        <v>30</v>
      </c>
      <c r="F34" s="20">
        <v>12</v>
      </c>
      <c r="G34" s="20">
        <v>9</v>
      </c>
      <c r="H34" s="21">
        <f t="shared" si="0"/>
        <v>0.75</v>
      </c>
      <c r="I34" s="13">
        <v>80855.16</v>
      </c>
      <c r="J34" s="13">
        <f t="shared" si="1"/>
        <v>0.015268786575474492</v>
      </c>
      <c r="K34" s="40"/>
      <c r="L34" s="22"/>
    </row>
    <row r="35" spans="1:13" ht="45">
      <c r="A35" s="10">
        <v>10</v>
      </c>
      <c r="B35" s="4" t="s">
        <v>52</v>
      </c>
      <c r="C35" s="20" t="s">
        <v>35</v>
      </c>
      <c r="D35" s="20" t="s">
        <v>29</v>
      </c>
      <c r="E35" s="13" t="s">
        <v>30</v>
      </c>
      <c r="F35" s="20">
        <v>140</v>
      </c>
      <c r="G35" s="20">
        <v>87</v>
      </c>
      <c r="H35" s="21">
        <f t="shared" si="0"/>
        <v>0.6214285714285714</v>
      </c>
      <c r="I35" s="13">
        <v>164269</v>
      </c>
      <c r="J35" s="13">
        <f t="shared" si="1"/>
        <v>0.0310207573884786</v>
      </c>
      <c r="K35" s="40"/>
      <c r="L35" s="22"/>
      <c r="M35" s="7">
        <f>G35+G36</f>
        <v>104</v>
      </c>
    </row>
    <row r="36" spans="1:12" ht="45">
      <c r="A36" s="10">
        <v>11</v>
      </c>
      <c r="B36" s="4" t="s">
        <v>53</v>
      </c>
      <c r="C36" s="20" t="s">
        <v>35</v>
      </c>
      <c r="D36" s="20" t="s">
        <v>29</v>
      </c>
      <c r="E36" s="13" t="s">
        <v>30</v>
      </c>
      <c r="F36" s="20">
        <v>30</v>
      </c>
      <c r="G36" s="20">
        <v>17</v>
      </c>
      <c r="H36" s="21">
        <f t="shared" si="0"/>
        <v>0.5666666666666667</v>
      </c>
      <c r="I36" s="13">
        <v>35200.5</v>
      </c>
      <c r="J36" s="13">
        <f t="shared" si="1"/>
        <v>0.0066473051546739855</v>
      </c>
      <c r="K36" s="40"/>
      <c r="L36" s="23"/>
    </row>
    <row r="37" spans="1:13" ht="60">
      <c r="A37" s="10">
        <v>12</v>
      </c>
      <c r="B37" s="5" t="s">
        <v>54</v>
      </c>
      <c r="C37" s="20" t="s">
        <v>36</v>
      </c>
      <c r="D37" s="20" t="s">
        <v>29</v>
      </c>
      <c r="E37" s="13" t="s">
        <v>30</v>
      </c>
      <c r="F37" s="20">
        <v>140</v>
      </c>
      <c r="G37" s="20">
        <v>87</v>
      </c>
      <c r="H37" s="21">
        <f t="shared" si="0"/>
        <v>0.6214285714285714</v>
      </c>
      <c r="I37" s="13">
        <v>173721.8</v>
      </c>
      <c r="J37" s="13">
        <f>I37/SUM($I$26:$I$39)</f>
        <v>0.032805835616518036</v>
      </c>
      <c r="K37" s="40"/>
      <c r="L37" s="23"/>
      <c r="M37" s="7">
        <f>G37+G38</f>
        <v>104</v>
      </c>
    </row>
    <row r="38" spans="1:12" ht="60">
      <c r="A38" s="24">
        <v>13</v>
      </c>
      <c r="B38" s="2" t="s">
        <v>55</v>
      </c>
      <c r="C38" s="25" t="s">
        <v>36</v>
      </c>
      <c r="D38" s="25" t="s">
        <v>29</v>
      </c>
      <c r="E38" s="26" t="s">
        <v>30</v>
      </c>
      <c r="F38" s="20">
        <v>30</v>
      </c>
      <c r="G38" s="20">
        <v>17</v>
      </c>
      <c r="H38" s="21">
        <f t="shared" si="0"/>
        <v>0.5666666666666667</v>
      </c>
      <c r="I38" s="26">
        <v>37226.1</v>
      </c>
      <c r="J38" s="13">
        <f t="shared" si="1"/>
        <v>0.0070298219178252935</v>
      </c>
      <c r="K38" s="40"/>
      <c r="L38" s="27"/>
    </row>
    <row r="39" spans="1:12" ht="75">
      <c r="A39" s="10">
        <v>14</v>
      </c>
      <c r="B39" s="2" t="s">
        <v>56</v>
      </c>
      <c r="C39" s="20" t="s">
        <v>37</v>
      </c>
      <c r="D39" s="28" t="s">
        <v>38</v>
      </c>
      <c r="E39" s="29" t="s">
        <v>39</v>
      </c>
      <c r="F39" s="20">
        <v>10</v>
      </c>
      <c r="G39" s="20">
        <v>7</v>
      </c>
      <c r="H39" s="21">
        <f t="shared" si="0"/>
        <v>0.7</v>
      </c>
      <c r="I39" s="13">
        <v>325728.6</v>
      </c>
      <c r="J39" s="13">
        <f>I39/SUM($I$26:$I$39)</f>
        <v>0.06151098427024447</v>
      </c>
      <c r="K39" s="40"/>
      <c r="L39" s="30"/>
    </row>
    <row r="40" ht="14.25" customHeight="1">
      <c r="I40" s="31">
        <f>I26+I27+I28+I29+I30+I31+I32+I33+I34+I35+I36+I37+I38+I39</f>
        <v>5295454.199999999</v>
      </c>
    </row>
  </sheetData>
  <sheetProtection selectLockedCells="1" selectUnlockedCells="1"/>
  <mergeCells count="28">
    <mergeCell ref="J23:J24"/>
    <mergeCell ref="K23:K24"/>
    <mergeCell ref="F23:F24"/>
    <mergeCell ref="G23:G24"/>
    <mergeCell ref="L23:L24"/>
    <mergeCell ref="K26:K39"/>
    <mergeCell ref="H23:H24"/>
    <mergeCell ref="I23:I24"/>
    <mergeCell ref="A14:G14"/>
    <mergeCell ref="A20:G20"/>
    <mergeCell ref="A21:G21"/>
    <mergeCell ref="A23:A24"/>
    <mergeCell ref="B23:B24"/>
    <mergeCell ref="C23:C24"/>
    <mergeCell ref="D23:D24"/>
    <mergeCell ref="E23:E24"/>
    <mergeCell ref="A8:G8"/>
    <mergeCell ref="A9:G9"/>
    <mergeCell ref="A10:G10"/>
    <mergeCell ref="A11:G11"/>
    <mergeCell ref="A12:G12"/>
    <mergeCell ref="A13:G13"/>
    <mergeCell ref="A1:B1"/>
    <mergeCell ref="A2:B4"/>
    <mergeCell ref="G2:G3"/>
    <mergeCell ref="A5:G5"/>
    <mergeCell ref="A6:G6"/>
    <mergeCell ref="A7:G7"/>
  </mergeCells>
  <printOptions/>
  <pageMargins left="0.07847222222222222" right="0.11805555555555555" top="0.19652777777777777" bottom="0.19652777777777777" header="0.5118055555555555" footer="0.19652777777777777"/>
  <pageSetup horizontalDpi="300" verticalDpi="300" orientation="landscape" paperSize="9" scale="35"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Гл сп-эксперт ООРОЖИ</dc:creator>
  <cp:keywords/>
  <dc:description/>
  <cp:lastModifiedBy>Ведущий эксперт ПЭО</cp:lastModifiedBy>
  <cp:lastPrinted>2021-07-02T08:30:44Z</cp:lastPrinted>
  <dcterms:created xsi:type="dcterms:W3CDTF">2020-07-27T09:11:57Z</dcterms:created>
  <dcterms:modified xsi:type="dcterms:W3CDTF">2023-07-13T13:24:57Z</dcterms:modified>
  <cp:category/>
  <cp:version/>
  <cp:contentType/>
  <cp:contentStatus/>
</cp:coreProperties>
</file>